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ATTURE" sheetId="1" r:id="rId1"/>
    <sheet name="Foglio2" sheetId="2" r:id="rId2"/>
    <sheet name="Foglio3" sheetId="3" r:id="rId3"/>
  </sheets>
  <definedNames>
    <definedName name="_xlnm._FilterDatabase" localSheetId="0" hidden="1">'FATTURE'!$B$1:$I$134</definedName>
    <definedName name="_xlnm.Print_Area" localSheetId="0">'FATTURE'!$A$1:$I$76</definedName>
  </definedNames>
  <calcPr fullCalcOnLoad="1"/>
</workbook>
</file>

<file path=xl/sharedStrings.xml><?xml version="1.0" encoding="utf-8"?>
<sst xmlns="http://schemas.openxmlformats.org/spreadsheetml/2006/main" count="217" uniqueCount="98">
  <si>
    <t>FORNITORE</t>
  </si>
  <si>
    <t>DATI DOCUMENTO</t>
  </si>
  <si>
    <t>DATA PAGAMENTO</t>
  </si>
  <si>
    <t>GSC Cuneo</t>
  </si>
  <si>
    <t>IS.COM Cuneo</t>
  </si>
  <si>
    <t>Ft.n.000448 del 01/02/2016</t>
  </si>
  <si>
    <t>Ft.n.000857 del 22/02/2016</t>
  </si>
  <si>
    <t>Ft.n.000858 del 22/02/2016</t>
  </si>
  <si>
    <t>TELECOM/TIM</t>
  </si>
  <si>
    <t>Ft.n.8A00150091 del 05/02/2016</t>
  </si>
  <si>
    <t>ODENATO MICHELE</t>
  </si>
  <si>
    <t>Ft.n.04-2016 del 31/03/2016</t>
  </si>
  <si>
    <t>Ft.n.001310 del 24/03/2016</t>
  </si>
  <si>
    <t>Ft.n.001311 del 24/03/2016</t>
  </si>
  <si>
    <t>Ft.n.2284 Del 31/03/2016</t>
  </si>
  <si>
    <t>Ft.n.001753 del 26/04/2016</t>
  </si>
  <si>
    <t>Ft.n.001754 del 26/04/2016</t>
  </si>
  <si>
    <t>Ft.n.05-2016 del 28/04/2016</t>
  </si>
  <si>
    <t>COMUNE DI PEVERAGNO</t>
  </si>
  <si>
    <t>ARUBA SpA</t>
  </si>
  <si>
    <t>Ft.n.20161200364 del 30/04/2016</t>
  </si>
  <si>
    <t>PERSONAL SOFT SERVICE</t>
  </si>
  <si>
    <t>Ft.n.87 del 02/05/2016</t>
  </si>
  <si>
    <t>Ft.n.8A00346652 del 06/04/2016</t>
  </si>
  <si>
    <t>CHINTANA s.r.l.</t>
  </si>
  <si>
    <t>Ft.n.34/F del 26/04/2016</t>
  </si>
  <si>
    <t>Ft.n.08-2016 del 31/05/2016</t>
  </si>
  <si>
    <t>Ft.n.002176 del 25/05/2016</t>
  </si>
  <si>
    <t>Ft.n.002602 del 24/06/2016</t>
  </si>
  <si>
    <t>Ft.n.002177 del 25/05/2016</t>
  </si>
  <si>
    <t>Ft.n.002603 del 24/06/2016</t>
  </si>
  <si>
    <t>SIDI snc</t>
  </si>
  <si>
    <t>Ft.n.1014/2016 del 16/05/2016</t>
  </si>
  <si>
    <t>Ft.n.8A00541643 del 07/06/2016</t>
  </si>
  <si>
    <t>Ft.n.10-2016 del 30/06/2016</t>
  </si>
  <si>
    <t>ULTRACOMM</t>
  </si>
  <si>
    <t>Ft.0083638 del 01/07/2016</t>
  </si>
  <si>
    <t>TIM</t>
  </si>
  <si>
    <t>IL PUNTO CONTABILE</t>
  </si>
  <si>
    <t>Ft.n.000410 del 19/02/2016</t>
  </si>
  <si>
    <t>Ft.n.000492 del 17/02/2016</t>
  </si>
  <si>
    <t>Ft.n.7X00311887 del 12/02/2016</t>
  </si>
  <si>
    <t>AON BROKERS</t>
  </si>
  <si>
    <t>Richiesta pagamento premi ass.</t>
  </si>
  <si>
    <t>STUDIO LEGALE COMBA</t>
  </si>
  <si>
    <t>Ft.19 del 14/04/2016</t>
  </si>
  <si>
    <t>Ft.n.7X01132048 del 14/04/2016</t>
  </si>
  <si>
    <t>Ft.n.7X01930338 del 15/06/2016</t>
  </si>
  <si>
    <t>RISTORANTE IL TUCANO</t>
  </si>
  <si>
    <t>Ft.21 del 05/08/2016</t>
  </si>
  <si>
    <t>Ft.n.4138 del 30/06/2016</t>
  </si>
  <si>
    <t>Ft.n.003040 del 25/07/2016</t>
  </si>
  <si>
    <t>Ft.n.003041 del 25/07/2016</t>
  </si>
  <si>
    <t>Rich.del 13/07/2016-prot.8225</t>
  </si>
  <si>
    <t>Ft.n.12-2016 del 01/08/2016</t>
  </si>
  <si>
    <t>Ft.n.003446 del 17/08/2016</t>
  </si>
  <si>
    <t>Ft.n.003447 del 17/08/2016</t>
  </si>
  <si>
    <t>Ft.n.13-2016 del 31/08/2016</t>
  </si>
  <si>
    <t>Ft.n.8A00718276 del 05/08/2016</t>
  </si>
  <si>
    <t>Ft.n.7X02799150 del 12/08/2016</t>
  </si>
  <si>
    <t>CORA S.R.L.</t>
  </si>
  <si>
    <t>Ft.n.68 del 31/07/2016</t>
  </si>
  <si>
    <t>Ft.n.003854 del 27/09/2016</t>
  </si>
  <si>
    <t>Ft.n.003855 del 27/09/2016</t>
  </si>
  <si>
    <t>Ft.n.6274  del 30/09/2016</t>
  </si>
  <si>
    <t>TUTTUFFICIO Centrocopie</t>
  </si>
  <si>
    <t>Ft.n.1540 del 06/09/2016</t>
  </si>
  <si>
    <t>Ft.n.004253 del 24/10/2016</t>
  </si>
  <si>
    <t>Ft.n.004252 del 24/10/2016</t>
  </si>
  <si>
    <t>ASSOPIEMONTE LEADER</t>
  </si>
  <si>
    <t>Ft.n.8A01112413 del 06/12/2016</t>
  </si>
  <si>
    <t>Ft.n.8A00921570 del 06/10/2016</t>
  </si>
  <si>
    <t>Ft.n.005117 del 28/12/2016</t>
  </si>
  <si>
    <t>Ft.n.005116 del 28/12/2016</t>
  </si>
  <si>
    <t>Ft.n.004703 del 29/11/2016</t>
  </si>
  <si>
    <t>CCIAA</t>
  </si>
  <si>
    <t>Ric.15742 del 21/10/2016</t>
  </si>
  <si>
    <t>Ft.n.2034/2016 del 11/11/2016</t>
  </si>
  <si>
    <t>STUDIO COMM.ASS.GRAMONDI</t>
  </si>
  <si>
    <t>Parcella n.360/2016 del 28/11/2016</t>
  </si>
  <si>
    <t>Ft.n.8331  del 30/12/2016</t>
  </si>
  <si>
    <t>Ft.n.2190 del 02/12/2016</t>
  </si>
  <si>
    <t>DATA FATTURA</t>
  </si>
  <si>
    <t>DATA SCADENZA</t>
  </si>
  <si>
    <t>DIFFERENZA IN GIORNI</t>
  </si>
  <si>
    <t xml:space="preserve">IMPORTO PAGATO </t>
  </si>
  <si>
    <t>Nota addebito n.1/022 del 25/01/2016</t>
  </si>
  <si>
    <t>Nota addebito n.14/022 del 20/10/2016</t>
  </si>
  <si>
    <t>Ft.n.004704 del 29/11/2016</t>
  </si>
  <si>
    <t>SYMANTEC-GLOBAL COLLECT</t>
  </si>
  <si>
    <t>Ft.NP1191618203 del 13/06/2016 (Rinnovo via web)</t>
  </si>
  <si>
    <t>Ft.n.0096513 201607 del 01/08/2016</t>
  </si>
  <si>
    <t>Richiesta liquid.quota associativa 2016</t>
  </si>
  <si>
    <t>Nota addebito n. 16/022 del 13/12/2016</t>
  </si>
  <si>
    <t>Indicatore di tempestività dei pagamenti 2016</t>
  </si>
  <si>
    <t>RAGIONE SOCIALE</t>
  </si>
  <si>
    <t xml:space="preserve">GAL Valli Gesso Vermenagna Pesio 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</si>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</sst>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dd/mm/yy"/>
    <numFmt numFmtId="166" formatCode="[$€-410]\ #,##0.00;[Red]\-[$€-410]\ #,##0.00"/>
    <numFmt numFmtId="167" formatCode="[$€-410]\ #,##0.00;\-[$€-410]\ #,##0.00"/>
    <numFmt numFmtId="168" formatCode="mmm\-yyyy"/>
    <numFmt numFmtId="169" formatCode="[$-410]dddd\ d\ mmmm\ yyyy"/>
    <numFmt numFmtId="170" formatCode="_-[$€-2]\ * #,##0.00_-;\-[$€-2]\ * #,##0.00_-;_-[$€-2]\ * \-??_-"/>
    <numFmt numFmtId="171" formatCode="&quot;€&quot;\ #,##0.00"/>
    <numFmt numFmtId="172" formatCode="_-[$€-2]\ * #,##0.00_-;\-[$€-2]\ * #,##0.00_-;_-[$€-2]\ * &quot;-&quot;??_-;_-@_-"/>
  </numFmts>
  <fonts count="37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170" fontId="0" fillId="0" borderId="0" applyFill="0" applyBorder="0" applyAlignment="0" applyProtection="0"/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ill="1" applyBorder="1" applyAlignment="1">
      <alignment wrapText="1"/>
    </xf>
    <xf numFmtId="164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14" fontId="0" fillId="0" borderId="14" xfId="0" applyNumberFormat="1" applyFill="1" applyBorder="1" applyAlignment="1">
      <alignment/>
    </xf>
    <xf numFmtId="14" fontId="0" fillId="0" borderId="12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14" fontId="0" fillId="0" borderId="16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4" fontId="0" fillId="0" borderId="21" xfId="0" applyNumberFormat="1" applyFill="1" applyBorder="1" applyAlignment="1">
      <alignment/>
    </xf>
    <xf numFmtId="164" fontId="0" fillId="0" borderId="22" xfId="0" applyNumberFormat="1" applyFill="1" applyBorder="1" applyAlignment="1">
      <alignment/>
    </xf>
    <xf numFmtId="14" fontId="0" fillId="0" borderId="22" xfId="0" applyNumberForma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14" fontId="0" fillId="0" borderId="12" xfId="0" applyNumberFormat="1" applyBorder="1" applyAlignment="1">
      <alignment/>
    </xf>
    <xf numFmtId="0" fontId="0" fillId="0" borderId="25" xfId="0" applyFont="1" applyFill="1" applyBorder="1" applyAlignment="1">
      <alignment/>
    </xf>
    <xf numFmtId="14" fontId="0" fillId="0" borderId="16" xfId="0" applyNumberFormat="1" applyBorder="1" applyAlignment="1">
      <alignment/>
    </xf>
    <xf numFmtId="14" fontId="0" fillId="0" borderId="21" xfId="0" applyNumberFormat="1" applyBorder="1" applyAlignment="1">
      <alignment/>
    </xf>
    <xf numFmtId="43" fontId="0" fillId="0" borderId="12" xfId="44" applyBorder="1" applyAlignment="1">
      <alignment/>
    </xf>
    <xf numFmtId="43" fontId="0" fillId="0" borderId="12" xfId="0" applyNumberFormat="1" applyBorder="1" applyAlignment="1">
      <alignment/>
    </xf>
    <xf numFmtId="14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Fill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Fill="1" applyBorder="1" applyAlignment="1">
      <alignment/>
    </xf>
    <xf numFmtId="4" fontId="0" fillId="0" borderId="0" xfId="0" applyNumberFormat="1" applyAlignment="1">
      <alignment/>
    </xf>
    <xf numFmtId="14" fontId="0" fillId="0" borderId="16" xfId="0" applyNumberFormat="1" applyFill="1" applyBorder="1" applyAlignment="1">
      <alignment/>
    </xf>
    <xf numFmtId="0" fontId="1" fillId="0" borderId="0" xfId="0" applyFont="1" applyAlignment="1">
      <alignment horizontal="center" wrapText="1"/>
    </xf>
    <xf numFmtId="43" fontId="1" fillId="0" borderId="0" xfId="0" applyNumberFormat="1" applyFont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 2" xfId="42"/>
    <cellStyle name="Input" xfId="43"/>
    <cellStyle name="Comma" xfId="44"/>
    <cellStyle name="Comma [0]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Percentuale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zoomScalePageLayoutView="0" workbookViewId="0" topLeftCell="A28">
      <selection activeCell="I2" sqref="I2"/>
    </sheetView>
  </sheetViews>
  <sheetFormatPr defaultColWidth="9.140625" defaultRowHeight="12.75"/>
  <cols>
    <col min="1" max="1" width="30.8515625" style="0" customWidth="1"/>
    <col min="2" max="2" width="28.140625" style="0" customWidth="1"/>
    <col min="3" max="3" width="33.57421875" style="0" customWidth="1"/>
    <col min="4" max="4" width="14.140625" style="0" customWidth="1"/>
    <col min="5" max="5" width="15.57421875" style="0" customWidth="1"/>
    <col min="6" max="6" width="15.140625" style="0" customWidth="1"/>
    <col min="7" max="7" width="13.28125" style="0" customWidth="1"/>
    <col min="8" max="9" width="13.7109375" style="0" customWidth="1"/>
  </cols>
  <sheetData>
    <row r="1" spans="1:9" ht="29.25" customHeight="1" thickBot="1">
      <c r="A1" s="37" t="s">
        <v>95</v>
      </c>
      <c r="B1" s="1" t="s">
        <v>0</v>
      </c>
      <c r="C1" s="2" t="s">
        <v>1</v>
      </c>
      <c r="D1" s="26" t="s">
        <v>82</v>
      </c>
      <c r="E1" s="26" t="s">
        <v>83</v>
      </c>
      <c r="F1" s="26" t="s">
        <v>2</v>
      </c>
      <c r="G1" s="26" t="s">
        <v>84</v>
      </c>
      <c r="H1" s="27" t="s">
        <v>85</v>
      </c>
      <c r="I1" s="25"/>
    </row>
    <row r="2" spans="1:9" ht="24" customHeight="1">
      <c r="A2" s="43" t="s">
        <v>96</v>
      </c>
      <c r="B2" s="44" t="s">
        <v>18</v>
      </c>
      <c r="C2" s="29" t="s">
        <v>86</v>
      </c>
      <c r="D2" s="15">
        <v>42394</v>
      </c>
      <c r="E2" s="28">
        <v>42374</v>
      </c>
      <c r="F2" s="13">
        <v>42389</v>
      </c>
      <c r="G2" s="32">
        <f>+F2-E2</f>
        <v>15</v>
      </c>
      <c r="H2" s="7">
        <v>950</v>
      </c>
      <c r="I2" s="33">
        <f aca="true" t="shared" si="0" ref="I2:I33">+H2*G2</f>
        <v>14250</v>
      </c>
    </row>
    <row r="3" spans="1:9" ht="24" customHeight="1">
      <c r="A3" s="43" t="s">
        <v>96</v>
      </c>
      <c r="B3" s="8" t="s">
        <v>4</v>
      </c>
      <c r="C3" s="17" t="s">
        <v>5</v>
      </c>
      <c r="D3" s="30">
        <v>42401</v>
      </c>
      <c r="E3" s="30">
        <v>42461</v>
      </c>
      <c r="F3" s="15">
        <v>42409</v>
      </c>
      <c r="G3" s="32">
        <f>+F3-E3</f>
        <v>-52</v>
      </c>
      <c r="H3" s="7">
        <v>1275.57</v>
      </c>
      <c r="I3" s="33">
        <f t="shared" si="0"/>
        <v>-66329.64</v>
      </c>
    </row>
    <row r="4" spans="1:9" ht="24" customHeight="1">
      <c r="A4" s="43" t="s">
        <v>96</v>
      </c>
      <c r="B4" s="6" t="s">
        <v>38</v>
      </c>
      <c r="C4" s="20" t="s">
        <v>39</v>
      </c>
      <c r="D4" s="30">
        <v>42419</v>
      </c>
      <c r="E4" s="31">
        <v>42419</v>
      </c>
      <c r="F4" s="21">
        <v>42419</v>
      </c>
      <c r="G4" s="32">
        <f>+F4-E4+1</f>
        <v>1</v>
      </c>
      <c r="H4" s="14">
        <v>24.6</v>
      </c>
      <c r="I4" s="33">
        <f t="shared" si="0"/>
        <v>24.6</v>
      </c>
    </row>
    <row r="5" spans="1:9" ht="24" customHeight="1">
      <c r="A5" s="43" t="s">
        <v>96</v>
      </c>
      <c r="B5" s="8" t="s">
        <v>4</v>
      </c>
      <c r="C5" s="29" t="s">
        <v>40</v>
      </c>
      <c r="D5" s="30">
        <v>42417</v>
      </c>
      <c r="E5" s="28">
        <v>42477</v>
      </c>
      <c r="F5" s="13">
        <v>42423</v>
      </c>
      <c r="G5" s="32">
        <f>+F5-E5</f>
        <v>-54</v>
      </c>
      <c r="H5" s="7">
        <v>391.62</v>
      </c>
      <c r="I5" s="33">
        <f t="shared" si="0"/>
        <v>-21147.48</v>
      </c>
    </row>
    <row r="6" spans="1:9" ht="24" customHeight="1">
      <c r="A6" s="43" t="s">
        <v>96</v>
      </c>
      <c r="B6" s="8" t="s">
        <v>4</v>
      </c>
      <c r="C6" s="29" t="s">
        <v>6</v>
      </c>
      <c r="D6" s="30">
        <v>42422</v>
      </c>
      <c r="E6" s="28">
        <v>42482</v>
      </c>
      <c r="F6" s="13">
        <v>42440</v>
      </c>
      <c r="G6" s="32">
        <f>+F6-E6</f>
        <v>-42</v>
      </c>
      <c r="H6" s="7">
        <v>427</v>
      </c>
      <c r="I6" s="33">
        <f t="shared" si="0"/>
        <v>-17934</v>
      </c>
    </row>
    <row r="7" spans="1:9" ht="24" customHeight="1">
      <c r="A7" s="43" t="s">
        <v>96</v>
      </c>
      <c r="B7" s="8" t="s">
        <v>4</v>
      </c>
      <c r="C7" s="11" t="s">
        <v>7</v>
      </c>
      <c r="D7" s="30">
        <v>42422</v>
      </c>
      <c r="E7" s="28">
        <v>42482</v>
      </c>
      <c r="F7" s="12">
        <v>42440</v>
      </c>
      <c r="G7" s="32">
        <f>+F7-E7</f>
        <v>-42</v>
      </c>
      <c r="H7" s="22">
        <v>136.64</v>
      </c>
      <c r="I7" s="33">
        <f t="shared" si="0"/>
        <v>-5738.879999999999</v>
      </c>
    </row>
    <row r="8" spans="1:12" ht="24" customHeight="1">
      <c r="A8" s="43" t="s">
        <v>96</v>
      </c>
      <c r="B8" s="8" t="s">
        <v>8</v>
      </c>
      <c r="C8" s="17" t="s">
        <v>9</v>
      </c>
      <c r="D8" s="30">
        <v>42405</v>
      </c>
      <c r="E8" s="28">
        <v>42444</v>
      </c>
      <c r="F8" s="15">
        <v>42444</v>
      </c>
      <c r="G8" s="32">
        <f>+F8-E8+1</f>
        <v>1</v>
      </c>
      <c r="H8" s="7">
        <v>118.46</v>
      </c>
      <c r="I8" s="33">
        <f t="shared" si="0"/>
        <v>118.46</v>
      </c>
      <c r="L8" s="45"/>
    </row>
    <row r="9" spans="1:9" ht="24" customHeight="1">
      <c r="A9" s="43" t="s">
        <v>96</v>
      </c>
      <c r="B9" s="6" t="s">
        <v>37</v>
      </c>
      <c r="C9" s="29" t="s">
        <v>41</v>
      </c>
      <c r="D9" s="30">
        <v>42412</v>
      </c>
      <c r="E9" s="28">
        <v>42447</v>
      </c>
      <c r="F9" s="13">
        <v>42450</v>
      </c>
      <c r="G9" s="32">
        <f>+F9-E9</f>
        <v>3</v>
      </c>
      <c r="H9" s="7">
        <v>245.27</v>
      </c>
      <c r="I9" s="33">
        <f t="shared" si="0"/>
        <v>735.8100000000001</v>
      </c>
    </row>
    <row r="10" spans="1:9" ht="24" customHeight="1">
      <c r="A10" s="43" t="s">
        <v>96</v>
      </c>
      <c r="B10" s="8" t="s">
        <v>18</v>
      </c>
      <c r="C10" s="17" t="s">
        <v>87</v>
      </c>
      <c r="D10" s="21">
        <v>42663</v>
      </c>
      <c r="E10" s="28">
        <v>42465</v>
      </c>
      <c r="F10" s="21">
        <v>42465</v>
      </c>
      <c r="G10" s="32">
        <f>+F10-E10+1</f>
        <v>1</v>
      </c>
      <c r="H10" s="7">
        <v>633.34</v>
      </c>
      <c r="I10" s="33">
        <f t="shared" si="0"/>
        <v>633.34</v>
      </c>
    </row>
    <row r="11" spans="1:9" ht="24" customHeight="1">
      <c r="A11" s="43" t="s">
        <v>96</v>
      </c>
      <c r="B11" s="8" t="s">
        <v>10</v>
      </c>
      <c r="C11" s="24" t="s">
        <v>11</v>
      </c>
      <c r="D11" s="13">
        <v>42460</v>
      </c>
      <c r="E11" s="28">
        <v>42521</v>
      </c>
      <c r="F11" s="13">
        <v>42472</v>
      </c>
      <c r="G11" s="32">
        <f aca="true" t="shared" si="1" ref="G11:G21">+F11-E11</f>
        <v>-49</v>
      </c>
      <c r="H11" s="7">
        <v>2440</v>
      </c>
      <c r="I11" s="33">
        <f t="shared" si="0"/>
        <v>-119560</v>
      </c>
    </row>
    <row r="12" spans="1:9" ht="24" customHeight="1">
      <c r="A12" s="43" t="s">
        <v>96</v>
      </c>
      <c r="B12" s="8" t="s">
        <v>19</v>
      </c>
      <c r="C12" s="19" t="s">
        <v>20</v>
      </c>
      <c r="D12" s="28">
        <v>42490</v>
      </c>
      <c r="E12" s="28">
        <v>42490</v>
      </c>
      <c r="F12" s="13">
        <v>42472</v>
      </c>
      <c r="G12" s="32">
        <f t="shared" si="1"/>
        <v>-18</v>
      </c>
      <c r="H12" s="7">
        <v>66.66</v>
      </c>
      <c r="I12" s="33">
        <f t="shared" si="0"/>
        <v>-1199.8799999999999</v>
      </c>
    </row>
    <row r="13" spans="1:9" ht="24" customHeight="1">
      <c r="A13" s="43" t="s">
        <v>96</v>
      </c>
      <c r="B13" s="8" t="s">
        <v>44</v>
      </c>
      <c r="C13" s="38" t="s">
        <v>45</v>
      </c>
      <c r="D13" s="28">
        <v>42474</v>
      </c>
      <c r="E13" s="28">
        <v>42535</v>
      </c>
      <c r="F13" s="13">
        <v>42473</v>
      </c>
      <c r="G13" s="32">
        <f t="shared" si="1"/>
        <v>-62</v>
      </c>
      <c r="H13" s="7">
        <v>855.04</v>
      </c>
      <c r="I13" s="33">
        <f t="shared" si="0"/>
        <v>-53012.479999999996</v>
      </c>
    </row>
    <row r="14" spans="1:9" ht="24" customHeight="1">
      <c r="A14" s="43" t="s">
        <v>96</v>
      </c>
      <c r="B14" s="4" t="s">
        <v>42</v>
      </c>
      <c r="C14" s="39" t="s">
        <v>43</v>
      </c>
      <c r="D14" s="28">
        <v>42490</v>
      </c>
      <c r="E14" s="28">
        <v>42490</v>
      </c>
      <c r="F14" s="13">
        <v>42473</v>
      </c>
      <c r="G14" s="32">
        <f t="shared" si="1"/>
        <v>-17</v>
      </c>
      <c r="H14" s="7">
        <v>5139.31</v>
      </c>
      <c r="I14" s="33">
        <f t="shared" si="0"/>
        <v>-87368.27</v>
      </c>
    </row>
    <row r="15" spans="1:9" ht="24" customHeight="1">
      <c r="A15" s="43" t="s">
        <v>96</v>
      </c>
      <c r="B15" s="8" t="s">
        <v>4</v>
      </c>
      <c r="C15" s="19" t="s">
        <v>12</v>
      </c>
      <c r="D15" s="28">
        <v>42453</v>
      </c>
      <c r="E15" s="28">
        <v>42514</v>
      </c>
      <c r="F15" s="13">
        <v>42474</v>
      </c>
      <c r="G15" s="32">
        <f t="shared" si="1"/>
        <v>-40</v>
      </c>
      <c r="H15" s="7">
        <v>427</v>
      </c>
      <c r="I15" s="33">
        <f t="shared" si="0"/>
        <v>-17080</v>
      </c>
    </row>
    <row r="16" spans="1:9" ht="24" customHeight="1">
      <c r="A16" s="43" t="s">
        <v>96</v>
      </c>
      <c r="B16" s="8" t="s">
        <v>4</v>
      </c>
      <c r="C16" s="19" t="s">
        <v>13</v>
      </c>
      <c r="D16" s="28">
        <v>42453</v>
      </c>
      <c r="E16" s="28">
        <v>42514</v>
      </c>
      <c r="F16" s="13">
        <v>42474</v>
      </c>
      <c r="G16" s="32">
        <f t="shared" si="1"/>
        <v>-40</v>
      </c>
      <c r="H16" s="7">
        <v>453.84</v>
      </c>
      <c r="I16" s="33">
        <f t="shared" si="0"/>
        <v>-18153.6</v>
      </c>
    </row>
    <row r="17" spans="1:9" ht="24" customHeight="1">
      <c r="A17" s="43" t="s">
        <v>96</v>
      </c>
      <c r="B17" s="8" t="s">
        <v>3</v>
      </c>
      <c r="C17" s="38" t="s">
        <v>14</v>
      </c>
      <c r="D17" s="28">
        <v>42460</v>
      </c>
      <c r="E17" s="28">
        <v>42490</v>
      </c>
      <c r="F17" s="13">
        <v>42481</v>
      </c>
      <c r="G17" s="32">
        <f t="shared" si="1"/>
        <v>-9</v>
      </c>
      <c r="H17" s="7">
        <v>39.24</v>
      </c>
      <c r="I17" s="33">
        <f t="shared" si="0"/>
        <v>-353.16</v>
      </c>
    </row>
    <row r="18" spans="1:9" ht="24" customHeight="1">
      <c r="A18" s="43" t="s">
        <v>96</v>
      </c>
      <c r="B18" s="8" t="s">
        <v>4</v>
      </c>
      <c r="C18" s="38" t="s">
        <v>15</v>
      </c>
      <c r="D18" s="28">
        <v>42486</v>
      </c>
      <c r="E18" s="28">
        <v>42547</v>
      </c>
      <c r="F18" s="13">
        <v>42489</v>
      </c>
      <c r="G18" s="32">
        <f t="shared" si="1"/>
        <v>-58</v>
      </c>
      <c r="H18" s="7">
        <v>916</v>
      </c>
      <c r="I18" s="33">
        <f t="shared" si="0"/>
        <v>-53128</v>
      </c>
    </row>
    <row r="19" spans="1:9" ht="24" customHeight="1">
      <c r="A19" s="43" t="s">
        <v>96</v>
      </c>
      <c r="B19" s="8" t="s">
        <v>4</v>
      </c>
      <c r="C19" s="19" t="s">
        <v>16</v>
      </c>
      <c r="D19" s="28">
        <v>42486</v>
      </c>
      <c r="E19" s="28">
        <v>42547</v>
      </c>
      <c r="F19" s="13">
        <v>42489</v>
      </c>
      <c r="G19" s="32">
        <f t="shared" si="1"/>
        <v>-58</v>
      </c>
      <c r="H19" s="7">
        <v>51.24</v>
      </c>
      <c r="I19" s="33">
        <f t="shared" si="0"/>
        <v>-2971.92</v>
      </c>
    </row>
    <row r="20" spans="1:9" ht="24" customHeight="1">
      <c r="A20" s="43" t="s">
        <v>96</v>
      </c>
      <c r="B20" s="8" t="s">
        <v>10</v>
      </c>
      <c r="C20" s="9" t="s">
        <v>17</v>
      </c>
      <c r="D20" s="13">
        <v>42488</v>
      </c>
      <c r="E20" s="28">
        <v>42549</v>
      </c>
      <c r="F20" s="13">
        <v>42489</v>
      </c>
      <c r="G20" s="32">
        <f t="shared" si="1"/>
        <v>-60</v>
      </c>
      <c r="H20" s="7">
        <v>2440</v>
      </c>
      <c r="I20" s="33">
        <f t="shared" si="0"/>
        <v>-146400</v>
      </c>
    </row>
    <row r="21" spans="1:9" ht="24" customHeight="1">
      <c r="A21" s="43" t="s">
        <v>96</v>
      </c>
      <c r="B21" s="8" t="s">
        <v>21</v>
      </c>
      <c r="C21" s="38" t="s">
        <v>22</v>
      </c>
      <c r="D21" s="28">
        <v>42492</v>
      </c>
      <c r="E21" s="28">
        <v>42492</v>
      </c>
      <c r="F21" s="13">
        <v>42500</v>
      </c>
      <c r="G21" s="32">
        <f t="shared" si="1"/>
        <v>8</v>
      </c>
      <c r="H21" s="7">
        <v>30.5</v>
      </c>
      <c r="I21" s="33">
        <f t="shared" si="0"/>
        <v>244</v>
      </c>
    </row>
    <row r="22" spans="1:9" ht="24" customHeight="1">
      <c r="A22" s="43" t="s">
        <v>96</v>
      </c>
      <c r="B22" s="6" t="s">
        <v>8</v>
      </c>
      <c r="C22" s="19" t="s">
        <v>23</v>
      </c>
      <c r="D22" s="28">
        <v>42466</v>
      </c>
      <c r="E22" s="28">
        <v>42506</v>
      </c>
      <c r="F22" s="13">
        <v>42506</v>
      </c>
      <c r="G22" s="32">
        <f>+F22-E22+1</f>
        <v>1</v>
      </c>
      <c r="H22" s="7">
        <v>134.2</v>
      </c>
      <c r="I22" s="33">
        <f t="shared" si="0"/>
        <v>134.2</v>
      </c>
    </row>
    <row r="23" spans="1:9" ht="24" customHeight="1">
      <c r="A23" s="43" t="s">
        <v>96</v>
      </c>
      <c r="B23" s="6" t="s">
        <v>37</v>
      </c>
      <c r="C23" s="38" t="s">
        <v>46</v>
      </c>
      <c r="D23" s="28">
        <v>42474</v>
      </c>
      <c r="E23" s="28">
        <v>42508</v>
      </c>
      <c r="F23" s="13">
        <v>42508</v>
      </c>
      <c r="G23" s="32">
        <f>+F23-E23+1</f>
        <v>1</v>
      </c>
      <c r="H23" s="7">
        <v>254.38</v>
      </c>
      <c r="I23" s="33">
        <f t="shared" si="0"/>
        <v>254.38</v>
      </c>
    </row>
    <row r="24" spans="1:9" ht="24" customHeight="1">
      <c r="A24" s="43" t="s">
        <v>96</v>
      </c>
      <c r="B24" s="6" t="s">
        <v>24</v>
      </c>
      <c r="C24" s="38" t="s">
        <v>25</v>
      </c>
      <c r="D24" s="13">
        <v>42486</v>
      </c>
      <c r="E24" s="28">
        <v>42516</v>
      </c>
      <c r="F24" s="13">
        <v>42516</v>
      </c>
      <c r="G24" s="32">
        <f>+F24-E24+1</f>
        <v>1</v>
      </c>
      <c r="H24" s="7">
        <v>12200</v>
      </c>
      <c r="I24" s="33">
        <f t="shared" si="0"/>
        <v>12200</v>
      </c>
    </row>
    <row r="25" spans="1:9" ht="24" customHeight="1">
      <c r="A25" s="43" t="s">
        <v>96</v>
      </c>
      <c r="B25" s="8" t="s">
        <v>18</v>
      </c>
      <c r="C25" s="38" t="s">
        <v>87</v>
      </c>
      <c r="D25" s="13">
        <v>42663</v>
      </c>
      <c r="E25" s="28">
        <v>42526</v>
      </c>
      <c r="F25" s="13">
        <v>42528</v>
      </c>
      <c r="G25" s="32">
        <f>+F25-E25</f>
        <v>2</v>
      </c>
      <c r="H25" s="7">
        <v>950</v>
      </c>
      <c r="I25" s="33">
        <f t="shared" si="0"/>
        <v>1900</v>
      </c>
    </row>
    <row r="26" spans="1:9" ht="24" customHeight="1">
      <c r="A26" s="43" t="s">
        <v>96</v>
      </c>
      <c r="B26" s="4" t="s">
        <v>89</v>
      </c>
      <c r="C26" s="40" t="s">
        <v>90</v>
      </c>
      <c r="D26" s="28">
        <v>42534</v>
      </c>
      <c r="E26" s="28">
        <v>42534</v>
      </c>
      <c r="F26" s="13">
        <v>42534</v>
      </c>
      <c r="G26" s="32">
        <f>+F26-E26+1</f>
        <v>1</v>
      </c>
      <c r="H26" s="7">
        <v>45.89</v>
      </c>
      <c r="I26" s="33">
        <f t="shared" si="0"/>
        <v>45.89</v>
      </c>
    </row>
    <row r="27" spans="1:9" ht="24" customHeight="1">
      <c r="A27" s="43" t="s">
        <v>96</v>
      </c>
      <c r="B27" s="6" t="s">
        <v>31</v>
      </c>
      <c r="C27" s="19" t="s">
        <v>32</v>
      </c>
      <c r="D27" s="28">
        <v>42506</v>
      </c>
      <c r="E27" s="28">
        <v>42537</v>
      </c>
      <c r="F27" s="13">
        <v>42548</v>
      </c>
      <c r="G27" s="32">
        <f aca="true" t="shared" si="2" ref="G27:G34">+F27-E27</f>
        <v>11</v>
      </c>
      <c r="H27" s="7">
        <v>24.4</v>
      </c>
      <c r="I27" s="33">
        <f t="shared" si="0"/>
        <v>268.4</v>
      </c>
    </row>
    <row r="28" spans="1:9" ht="24" customHeight="1">
      <c r="A28" s="43" t="s">
        <v>96</v>
      </c>
      <c r="B28" s="8" t="s">
        <v>4</v>
      </c>
      <c r="C28" s="19" t="s">
        <v>27</v>
      </c>
      <c r="D28" s="28">
        <v>42515</v>
      </c>
      <c r="E28" s="28">
        <v>42576</v>
      </c>
      <c r="F28" s="13">
        <v>42548</v>
      </c>
      <c r="G28" s="32">
        <f t="shared" si="2"/>
        <v>-28</v>
      </c>
      <c r="H28" s="7">
        <v>647.4</v>
      </c>
      <c r="I28" s="33">
        <f t="shared" si="0"/>
        <v>-18127.2</v>
      </c>
    </row>
    <row r="29" spans="1:9" ht="24" customHeight="1">
      <c r="A29" s="43" t="s">
        <v>96</v>
      </c>
      <c r="B29" s="8" t="s">
        <v>4</v>
      </c>
      <c r="C29" s="24" t="s">
        <v>29</v>
      </c>
      <c r="D29" s="28">
        <v>42515</v>
      </c>
      <c r="E29" s="28">
        <v>42576</v>
      </c>
      <c r="F29" s="12">
        <v>42548</v>
      </c>
      <c r="G29" s="32">
        <f t="shared" si="2"/>
        <v>-28</v>
      </c>
      <c r="H29" s="7">
        <v>179.34</v>
      </c>
      <c r="I29" s="33">
        <f t="shared" si="0"/>
        <v>-5021.52</v>
      </c>
    </row>
    <row r="30" spans="1:9" ht="24" customHeight="1">
      <c r="A30" s="43" t="s">
        <v>96</v>
      </c>
      <c r="B30" s="8" t="s">
        <v>10</v>
      </c>
      <c r="C30" s="38" t="s">
        <v>26</v>
      </c>
      <c r="D30" s="13">
        <v>42521</v>
      </c>
      <c r="E30" s="28">
        <v>42582</v>
      </c>
      <c r="F30" s="13">
        <v>42548</v>
      </c>
      <c r="G30" s="32">
        <f t="shared" si="2"/>
        <v>-34</v>
      </c>
      <c r="H30" s="7">
        <v>2609.94</v>
      </c>
      <c r="I30" s="33">
        <f t="shared" si="0"/>
        <v>-88737.96</v>
      </c>
    </row>
    <row r="31" spans="1:9" ht="24" customHeight="1">
      <c r="A31" s="43" t="s">
        <v>96</v>
      </c>
      <c r="B31" s="8" t="s">
        <v>4</v>
      </c>
      <c r="C31" s="9" t="s">
        <v>28</v>
      </c>
      <c r="D31" s="28">
        <v>42545</v>
      </c>
      <c r="E31" s="28">
        <v>42606</v>
      </c>
      <c r="F31" s="23">
        <v>42548</v>
      </c>
      <c r="G31" s="32">
        <f t="shared" si="2"/>
        <v>-58</v>
      </c>
      <c r="H31" s="7">
        <v>768.6</v>
      </c>
      <c r="I31" s="33">
        <f t="shared" si="0"/>
        <v>-44578.8</v>
      </c>
    </row>
    <row r="32" spans="1:9" ht="24" customHeight="1">
      <c r="A32" s="43" t="s">
        <v>96</v>
      </c>
      <c r="B32" s="8" t="s">
        <v>4</v>
      </c>
      <c r="C32" s="19" t="s">
        <v>30</v>
      </c>
      <c r="D32" s="28">
        <v>42545</v>
      </c>
      <c r="E32" s="28">
        <v>42606</v>
      </c>
      <c r="F32" s="15">
        <v>42548</v>
      </c>
      <c r="G32" s="32">
        <f t="shared" si="2"/>
        <v>-58</v>
      </c>
      <c r="H32" s="7">
        <v>51.24</v>
      </c>
      <c r="I32" s="33">
        <f t="shared" si="0"/>
        <v>-2971.92</v>
      </c>
    </row>
    <row r="33" spans="1:9" ht="24" customHeight="1">
      <c r="A33" s="43" t="s">
        <v>96</v>
      </c>
      <c r="B33" s="8" t="s">
        <v>10</v>
      </c>
      <c r="C33" s="19" t="s">
        <v>34</v>
      </c>
      <c r="D33" s="13">
        <v>42551</v>
      </c>
      <c r="E33" s="28">
        <v>42612</v>
      </c>
      <c r="F33" s="15">
        <v>42559</v>
      </c>
      <c r="G33" s="32">
        <f t="shared" si="2"/>
        <v>-53</v>
      </c>
      <c r="H33" s="7">
        <v>2440</v>
      </c>
      <c r="I33" s="33">
        <f t="shared" si="0"/>
        <v>-129320</v>
      </c>
    </row>
    <row r="34" spans="1:9" ht="24" customHeight="1">
      <c r="A34" s="43" t="s">
        <v>96</v>
      </c>
      <c r="B34" s="6" t="s">
        <v>24</v>
      </c>
      <c r="C34" s="19" t="s">
        <v>25</v>
      </c>
      <c r="D34" s="13">
        <v>42486</v>
      </c>
      <c r="E34" s="28">
        <v>42516</v>
      </c>
      <c r="F34" s="15">
        <v>42565</v>
      </c>
      <c r="G34" s="32">
        <f t="shared" si="2"/>
        <v>49</v>
      </c>
      <c r="H34" s="7">
        <v>12200</v>
      </c>
      <c r="I34" s="33">
        <f aca="true" t="shared" si="3" ref="I34:I65">+H34*G34</f>
        <v>597800</v>
      </c>
    </row>
    <row r="35" spans="1:9" ht="24" customHeight="1">
      <c r="A35" s="43" t="s">
        <v>96</v>
      </c>
      <c r="B35" s="6" t="s">
        <v>8</v>
      </c>
      <c r="C35" s="38" t="s">
        <v>33</v>
      </c>
      <c r="D35" s="28">
        <v>42528</v>
      </c>
      <c r="E35" s="28">
        <v>42566</v>
      </c>
      <c r="F35" s="13">
        <v>42566</v>
      </c>
      <c r="G35" s="32">
        <f>+F35-E35+1</f>
        <v>1</v>
      </c>
      <c r="H35" s="7">
        <v>137.54</v>
      </c>
      <c r="I35" s="33">
        <f t="shared" si="3"/>
        <v>137.54</v>
      </c>
    </row>
    <row r="36" spans="1:9" ht="24" customHeight="1">
      <c r="A36" s="43" t="s">
        <v>96</v>
      </c>
      <c r="B36" s="6" t="s">
        <v>37</v>
      </c>
      <c r="C36" s="19" t="s">
        <v>47</v>
      </c>
      <c r="D36" s="28">
        <v>42536</v>
      </c>
      <c r="E36" s="28">
        <v>42569</v>
      </c>
      <c r="F36" s="15">
        <v>42569</v>
      </c>
      <c r="G36" s="32">
        <f>+F36-E36+1</f>
        <v>1</v>
      </c>
      <c r="H36" s="7">
        <v>398.4</v>
      </c>
      <c r="I36" s="33">
        <f t="shared" si="3"/>
        <v>398.4</v>
      </c>
    </row>
    <row r="37" spans="1:9" ht="24" customHeight="1">
      <c r="A37" s="43" t="s">
        <v>96</v>
      </c>
      <c r="B37" s="6" t="s">
        <v>35</v>
      </c>
      <c r="C37" s="38" t="s">
        <v>36</v>
      </c>
      <c r="D37" s="28">
        <v>42552</v>
      </c>
      <c r="E37" s="28">
        <v>42576</v>
      </c>
      <c r="F37" s="13">
        <v>42576</v>
      </c>
      <c r="G37" s="32">
        <f>+F37-E37+1</f>
        <v>1</v>
      </c>
      <c r="H37" s="7">
        <v>66.49</v>
      </c>
      <c r="I37" s="33">
        <f t="shared" si="3"/>
        <v>66.49</v>
      </c>
    </row>
    <row r="38" spans="1:9" ht="24" customHeight="1">
      <c r="A38" s="43" t="s">
        <v>96</v>
      </c>
      <c r="B38" s="8" t="s">
        <v>3</v>
      </c>
      <c r="C38" s="24" t="s">
        <v>50</v>
      </c>
      <c r="D38" s="28">
        <v>42551</v>
      </c>
      <c r="E38" s="28">
        <v>42581</v>
      </c>
      <c r="F38" s="12">
        <v>42585</v>
      </c>
      <c r="G38" s="32">
        <f>+F38-E38</f>
        <v>4</v>
      </c>
      <c r="H38" s="7">
        <v>66.17</v>
      </c>
      <c r="I38" s="33">
        <f t="shared" si="3"/>
        <v>264.68</v>
      </c>
    </row>
    <row r="39" spans="1:9" ht="24" customHeight="1">
      <c r="A39" s="43" t="s">
        <v>96</v>
      </c>
      <c r="B39" s="8" t="s">
        <v>18</v>
      </c>
      <c r="C39" s="19" t="s">
        <v>53</v>
      </c>
      <c r="D39" s="28">
        <v>42564</v>
      </c>
      <c r="E39" s="28">
        <v>42585</v>
      </c>
      <c r="F39" s="15">
        <v>42585</v>
      </c>
      <c r="G39" s="32">
        <f>+F39-E39+1</f>
        <v>1</v>
      </c>
      <c r="H39" s="7">
        <v>38</v>
      </c>
      <c r="I39" s="33">
        <f t="shared" si="3"/>
        <v>38</v>
      </c>
    </row>
    <row r="40" spans="1:9" ht="24" customHeight="1">
      <c r="A40" s="43" t="s">
        <v>96</v>
      </c>
      <c r="B40" s="8" t="s">
        <v>4</v>
      </c>
      <c r="C40" s="19" t="s">
        <v>51</v>
      </c>
      <c r="D40" s="28">
        <v>42576</v>
      </c>
      <c r="E40" s="28">
        <v>42638</v>
      </c>
      <c r="F40" s="15">
        <v>42585</v>
      </c>
      <c r="G40" s="32">
        <f aca="true" t="shared" si="4" ref="G40:G47">+F40-E40</f>
        <v>-53</v>
      </c>
      <c r="H40" s="7">
        <v>427</v>
      </c>
      <c r="I40" s="33">
        <f t="shared" si="3"/>
        <v>-22631</v>
      </c>
    </row>
    <row r="41" spans="1:9" ht="24" customHeight="1">
      <c r="A41" s="43" t="s">
        <v>96</v>
      </c>
      <c r="B41" s="8" t="s">
        <v>4</v>
      </c>
      <c r="C41" s="19" t="s">
        <v>52</v>
      </c>
      <c r="D41" s="28">
        <v>42576</v>
      </c>
      <c r="E41" s="28">
        <v>42638</v>
      </c>
      <c r="F41" s="15">
        <v>42585</v>
      </c>
      <c r="G41" s="32">
        <f t="shared" si="4"/>
        <v>-53</v>
      </c>
      <c r="H41" s="7">
        <v>102.48</v>
      </c>
      <c r="I41" s="33">
        <f t="shared" si="3"/>
        <v>-5431.4400000000005</v>
      </c>
    </row>
    <row r="42" spans="1:9" ht="24" customHeight="1">
      <c r="A42" s="43" t="s">
        <v>96</v>
      </c>
      <c r="B42" s="8" t="s">
        <v>10</v>
      </c>
      <c r="C42" s="19" t="s">
        <v>54</v>
      </c>
      <c r="D42" s="13">
        <v>42583</v>
      </c>
      <c r="E42" s="28">
        <v>42644</v>
      </c>
      <c r="F42" s="15">
        <v>42592</v>
      </c>
      <c r="G42" s="32">
        <f t="shared" si="4"/>
        <v>-52</v>
      </c>
      <c r="H42" s="7">
        <v>2440</v>
      </c>
      <c r="I42" s="33">
        <f t="shared" si="3"/>
        <v>-126880</v>
      </c>
    </row>
    <row r="43" spans="1:9" ht="24" customHeight="1">
      <c r="A43" s="43" t="s">
        <v>96</v>
      </c>
      <c r="B43" s="4" t="s">
        <v>48</v>
      </c>
      <c r="C43" s="41" t="s">
        <v>49</v>
      </c>
      <c r="D43" s="28">
        <v>42587</v>
      </c>
      <c r="E43" s="28">
        <v>42648</v>
      </c>
      <c r="F43" s="15">
        <v>42592</v>
      </c>
      <c r="G43" s="32">
        <f t="shared" si="4"/>
        <v>-56</v>
      </c>
      <c r="H43" s="7">
        <v>139.3</v>
      </c>
      <c r="I43" s="33">
        <f t="shared" si="3"/>
        <v>-7800.800000000001</v>
      </c>
    </row>
    <row r="44" spans="1:9" ht="24" customHeight="1">
      <c r="A44" s="43" t="s">
        <v>96</v>
      </c>
      <c r="B44" s="8" t="s">
        <v>4</v>
      </c>
      <c r="C44" s="19" t="s">
        <v>55</v>
      </c>
      <c r="D44" s="28">
        <v>42599</v>
      </c>
      <c r="E44" s="28">
        <v>42660</v>
      </c>
      <c r="F44" s="15">
        <v>42615</v>
      </c>
      <c r="G44" s="32">
        <f t="shared" si="4"/>
        <v>-45</v>
      </c>
      <c r="H44" s="7">
        <v>883.4</v>
      </c>
      <c r="I44" s="33">
        <f t="shared" si="3"/>
        <v>-39753</v>
      </c>
    </row>
    <row r="45" spans="1:9" ht="24" customHeight="1">
      <c r="A45" s="43" t="s">
        <v>96</v>
      </c>
      <c r="B45" s="8" t="s">
        <v>4</v>
      </c>
      <c r="C45" s="19" t="s">
        <v>56</v>
      </c>
      <c r="D45" s="28">
        <v>42599</v>
      </c>
      <c r="E45" s="28">
        <v>42660</v>
      </c>
      <c r="F45" s="15">
        <v>42615</v>
      </c>
      <c r="G45" s="32">
        <f t="shared" si="4"/>
        <v>-45</v>
      </c>
      <c r="H45" s="7">
        <v>246.44</v>
      </c>
      <c r="I45" s="33">
        <f t="shared" si="3"/>
        <v>-11089.8</v>
      </c>
    </row>
    <row r="46" spans="1:9" ht="24" customHeight="1">
      <c r="A46" s="43" t="s">
        <v>96</v>
      </c>
      <c r="B46" s="5" t="s">
        <v>10</v>
      </c>
      <c r="C46" s="42" t="s">
        <v>57</v>
      </c>
      <c r="D46" s="34">
        <v>42613</v>
      </c>
      <c r="E46" s="28">
        <v>42674</v>
      </c>
      <c r="F46" s="3">
        <v>42615</v>
      </c>
      <c r="G46" s="32">
        <f t="shared" si="4"/>
        <v>-59</v>
      </c>
      <c r="H46" s="7">
        <v>2693.54</v>
      </c>
      <c r="I46" s="33">
        <f t="shared" si="3"/>
        <v>-158918.86</v>
      </c>
    </row>
    <row r="47" spans="1:9" ht="24" customHeight="1">
      <c r="A47" s="43" t="s">
        <v>96</v>
      </c>
      <c r="B47" s="8" t="s">
        <v>18</v>
      </c>
      <c r="C47" s="38" t="s">
        <v>87</v>
      </c>
      <c r="D47" s="13">
        <v>42663</v>
      </c>
      <c r="E47" s="28">
        <v>42618</v>
      </c>
      <c r="F47" s="13">
        <v>42620</v>
      </c>
      <c r="G47" s="32">
        <f t="shared" si="4"/>
        <v>2</v>
      </c>
      <c r="H47" s="7">
        <v>950</v>
      </c>
      <c r="I47" s="33">
        <f t="shared" si="3"/>
        <v>1900</v>
      </c>
    </row>
    <row r="48" spans="1:9" ht="24" customHeight="1">
      <c r="A48" s="43" t="s">
        <v>96</v>
      </c>
      <c r="B48" s="6" t="s">
        <v>8</v>
      </c>
      <c r="C48" s="19" t="s">
        <v>58</v>
      </c>
      <c r="D48" s="28">
        <v>42587</v>
      </c>
      <c r="E48" s="28">
        <v>42628</v>
      </c>
      <c r="F48" s="15">
        <v>42628</v>
      </c>
      <c r="G48" s="32">
        <f>+F48-E48+1</f>
        <v>1</v>
      </c>
      <c r="H48" s="7">
        <v>103.7</v>
      </c>
      <c r="I48" s="33">
        <f t="shared" si="3"/>
        <v>103.7</v>
      </c>
    </row>
    <row r="49" spans="1:9" ht="24" customHeight="1">
      <c r="A49" s="43" t="s">
        <v>96</v>
      </c>
      <c r="B49" s="6" t="s">
        <v>37</v>
      </c>
      <c r="C49" s="19" t="s">
        <v>59</v>
      </c>
      <c r="D49" s="28">
        <v>42594</v>
      </c>
      <c r="E49" s="28">
        <v>42632</v>
      </c>
      <c r="F49" s="15">
        <v>42632</v>
      </c>
      <c r="G49" s="32">
        <f>+F49-E49+1</f>
        <v>1</v>
      </c>
      <c r="H49" s="7">
        <v>16.99</v>
      </c>
      <c r="I49" s="33">
        <f t="shared" si="3"/>
        <v>16.99</v>
      </c>
    </row>
    <row r="50" spans="1:9" ht="24" customHeight="1">
      <c r="A50" s="43" t="s">
        <v>96</v>
      </c>
      <c r="B50" s="6" t="s">
        <v>60</v>
      </c>
      <c r="C50" s="18" t="s">
        <v>61</v>
      </c>
      <c r="D50" s="28">
        <v>42582</v>
      </c>
      <c r="E50" s="28">
        <v>42643</v>
      </c>
      <c r="F50" s="21">
        <v>42633</v>
      </c>
      <c r="G50" s="32">
        <f>+F50-E50</f>
        <v>-10</v>
      </c>
      <c r="H50" s="7">
        <v>158.6</v>
      </c>
      <c r="I50" s="33">
        <f t="shared" si="3"/>
        <v>-1586</v>
      </c>
    </row>
    <row r="51" spans="1:9" ht="24" customHeight="1">
      <c r="A51" s="43" t="s">
        <v>96</v>
      </c>
      <c r="B51" s="6" t="s">
        <v>35</v>
      </c>
      <c r="C51" s="38" t="s">
        <v>91</v>
      </c>
      <c r="D51" s="28">
        <v>42583</v>
      </c>
      <c r="E51" s="28">
        <v>42641</v>
      </c>
      <c r="F51" s="13">
        <v>42641</v>
      </c>
      <c r="G51" s="32">
        <f>+F51-E51+1</f>
        <v>1</v>
      </c>
      <c r="H51" s="7">
        <v>11.6</v>
      </c>
      <c r="I51" s="33">
        <f t="shared" si="3"/>
        <v>11.6</v>
      </c>
    </row>
    <row r="52" spans="1:9" ht="24" customHeight="1">
      <c r="A52" s="43" t="s">
        <v>96</v>
      </c>
      <c r="B52" s="4" t="s">
        <v>75</v>
      </c>
      <c r="C52" s="38" t="s">
        <v>76</v>
      </c>
      <c r="D52" s="28">
        <v>42664</v>
      </c>
      <c r="E52" s="28">
        <v>42664</v>
      </c>
      <c r="F52" s="13">
        <v>42664</v>
      </c>
      <c r="G52" s="32">
        <f>+F52-E52+1</f>
        <v>1</v>
      </c>
      <c r="H52" s="7">
        <v>70</v>
      </c>
      <c r="I52" s="33">
        <f t="shared" si="3"/>
        <v>70</v>
      </c>
    </row>
    <row r="53" spans="1:9" ht="24" customHeight="1">
      <c r="A53" s="43" t="s">
        <v>96</v>
      </c>
      <c r="B53" s="8" t="s">
        <v>65</v>
      </c>
      <c r="C53" s="29" t="s">
        <v>66</v>
      </c>
      <c r="D53" s="34">
        <v>42619</v>
      </c>
      <c r="E53" s="28">
        <v>42646</v>
      </c>
      <c r="F53" s="13">
        <v>42669</v>
      </c>
      <c r="G53" s="32">
        <f aca="true" t="shared" si="5" ref="G53:G58">+F53-E53</f>
        <v>23</v>
      </c>
      <c r="H53" s="7">
        <v>58.8</v>
      </c>
      <c r="I53" s="33">
        <f t="shared" si="3"/>
        <v>1352.3999999999999</v>
      </c>
    </row>
    <row r="54" spans="1:9" ht="24" customHeight="1">
      <c r="A54" s="43" t="s">
        <v>96</v>
      </c>
      <c r="B54" s="8" t="s">
        <v>4</v>
      </c>
      <c r="C54" s="38" t="s">
        <v>62</v>
      </c>
      <c r="D54" s="34">
        <v>42640</v>
      </c>
      <c r="E54" s="28">
        <v>42701</v>
      </c>
      <c r="F54" s="13">
        <v>42669</v>
      </c>
      <c r="G54" s="32">
        <f t="shared" si="5"/>
        <v>-32</v>
      </c>
      <c r="H54" s="7">
        <v>681.8</v>
      </c>
      <c r="I54" s="33">
        <f t="shared" si="3"/>
        <v>-21817.6</v>
      </c>
    </row>
    <row r="55" spans="1:9" ht="24" customHeight="1">
      <c r="A55" s="43" t="s">
        <v>96</v>
      </c>
      <c r="B55" s="8" t="s">
        <v>4</v>
      </c>
      <c r="C55" s="38" t="s">
        <v>63</v>
      </c>
      <c r="D55" s="34">
        <v>42640</v>
      </c>
      <c r="E55" s="28">
        <v>42701</v>
      </c>
      <c r="F55" s="12">
        <v>42669</v>
      </c>
      <c r="G55" s="32">
        <f t="shared" si="5"/>
        <v>-32</v>
      </c>
      <c r="H55" s="7">
        <v>51.24</v>
      </c>
      <c r="I55" s="33">
        <f t="shared" si="3"/>
        <v>-1639.68</v>
      </c>
    </row>
    <row r="56" spans="1:13" ht="24" customHeight="1">
      <c r="A56" s="43" t="s">
        <v>96</v>
      </c>
      <c r="B56" s="44" t="s">
        <v>3</v>
      </c>
      <c r="C56" s="29" t="s">
        <v>64</v>
      </c>
      <c r="D56" s="46">
        <v>42643</v>
      </c>
      <c r="E56" s="28">
        <v>42673</v>
      </c>
      <c r="F56" s="13">
        <v>42669</v>
      </c>
      <c r="G56" s="32">
        <f t="shared" si="5"/>
        <v>-4</v>
      </c>
      <c r="H56" s="7">
        <v>134.4</v>
      </c>
      <c r="I56" s="33">
        <f t="shared" si="3"/>
        <v>-537.6</v>
      </c>
      <c r="M56" t="s">
        <v>97</v>
      </c>
    </row>
    <row r="57" spans="1:9" ht="24" customHeight="1">
      <c r="A57" s="43" t="s">
        <v>96</v>
      </c>
      <c r="B57" s="8" t="s">
        <v>4</v>
      </c>
      <c r="C57" s="24" t="s">
        <v>68</v>
      </c>
      <c r="D57" s="34">
        <v>42667</v>
      </c>
      <c r="E57" s="28">
        <v>42728</v>
      </c>
      <c r="F57" s="12">
        <v>42676</v>
      </c>
      <c r="G57" s="32">
        <f t="shared" si="5"/>
        <v>-52</v>
      </c>
      <c r="H57" s="7">
        <v>427</v>
      </c>
      <c r="I57" s="33">
        <f t="shared" si="3"/>
        <v>-22204</v>
      </c>
    </row>
    <row r="58" spans="1:9" ht="24" customHeight="1">
      <c r="A58" s="43" t="s">
        <v>96</v>
      </c>
      <c r="B58" s="8" t="s">
        <v>4</v>
      </c>
      <c r="C58" s="18" t="s">
        <v>67</v>
      </c>
      <c r="D58" s="34">
        <v>42667</v>
      </c>
      <c r="E58" s="28">
        <v>42728</v>
      </c>
      <c r="F58" s="21">
        <v>42676</v>
      </c>
      <c r="G58" s="32">
        <f t="shared" si="5"/>
        <v>-52</v>
      </c>
      <c r="H58" s="7">
        <v>96.38</v>
      </c>
      <c r="I58" s="33">
        <f t="shared" si="3"/>
        <v>-5011.76</v>
      </c>
    </row>
    <row r="59" spans="1:9" ht="24" customHeight="1">
      <c r="A59" s="43" t="s">
        <v>96</v>
      </c>
      <c r="B59" s="6" t="s">
        <v>8</v>
      </c>
      <c r="C59" s="38" t="s">
        <v>71</v>
      </c>
      <c r="D59" s="34">
        <v>42649</v>
      </c>
      <c r="E59" s="28">
        <v>42689</v>
      </c>
      <c r="F59" s="13">
        <v>42689</v>
      </c>
      <c r="G59" s="32">
        <f>+F59-E59+1</f>
        <v>1</v>
      </c>
      <c r="H59" s="7">
        <v>97.6</v>
      </c>
      <c r="I59" s="33">
        <f t="shared" si="3"/>
        <v>97.6</v>
      </c>
    </row>
    <row r="60" spans="1:9" ht="24" customHeight="1">
      <c r="A60" s="43" t="s">
        <v>96</v>
      </c>
      <c r="B60" s="8" t="s">
        <v>18</v>
      </c>
      <c r="C60" s="38" t="s">
        <v>93</v>
      </c>
      <c r="D60" s="34">
        <v>42717</v>
      </c>
      <c r="E60" s="28">
        <v>42709</v>
      </c>
      <c r="F60" s="13">
        <v>42716</v>
      </c>
      <c r="G60" s="32">
        <f aca="true" t="shared" si="6" ref="G60:G67">+F60-E60</f>
        <v>7</v>
      </c>
      <c r="H60" s="7">
        <v>950</v>
      </c>
      <c r="I60" s="33">
        <f t="shared" si="3"/>
        <v>6650</v>
      </c>
    </row>
    <row r="61" spans="1:9" ht="24" customHeight="1">
      <c r="A61" s="43" t="s">
        <v>96</v>
      </c>
      <c r="B61" s="8" t="s">
        <v>69</v>
      </c>
      <c r="C61" s="42" t="s">
        <v>92</v>
      </c>
      <c r="D61" s="34">
        <v>42718</v>
      </c>
      <c r="E61" s="28">
        <v>42735</v>
      </c>
      <c r="F61" s="3">
        <v>42734</v>
      </c>
      <c r="G61" s="32">
        <f t="shared" si="6"/>
        <v>-1</v>
      </c>
      <c r="H61" s="7">
        <v>1000</v>
      </c>
      <c r="I61" s="33">
        <f t="shared" si="3"/>
        <v>-1000</v>
      </c>
    </row>
    <row r="62" spans="1:9" ht="24" customHeight="1">
      <c r="A62" s="43" t="s">
        <v>96</v>
      </c>
      <c r="B62" s="6" t="s">
        <v>31</v>
      </c>
      <c r="C62" s="18" t="s">
        <v>77</v>
      </c>
      <c r="D62" s="28">
        <v>42685</v>
      </c>
      <c r="E62" s="28">
        <v>42715</v>
      </c>
      <c r="F62" s="21">
        <v>42745</v>
      </c>
      <c r="G62" s="32">
        <f t="shared" si="6"/>
        <v>30</v>
      </c>
      <c r="H62" s="7">
        <v>24.4</v>
      </c>
      <c r="I62" s="33">
        <f t="shared" si="3"/>
        <v>732</v>
      </c>
    </row>
    <row r="63" spans="1:9" ht="24" customHeight="1">
      <c r="A63" s="43" t="s">
        <v>96</v>
      </c>
      <c r="B63" s="10" t="s">
        <v>78</v>
      </c>
      <c r="C63" s="38" t="s">
        <v>79</v>
      </c>
      <c r="D63" s="28">
        <v>42702</v>
      </c>
      <c r="E63" s="28">
        <v>42703</v>
      </c>
      <c r="F63" s="13">
        <v>42745</v>
      </c>
      <c r="G63" s="32">
        <f t="shared" si="6"/>
        <v>42</v>
      </c>
      <c r="H63" s="7">
        <v>1609.4</v>
      </c>
      <c r="I63" s="33">
        <f t="shared" si="3"/>
        <v>67594.8</v>
      </c>
    </row>
    <row r="64" spans="1:9" ht="24" customHeight="1">
      <c r="A64" s="43" t="s">
        <v>96</v>
      </c>
      <c r="B64" s="8" t="s">
        <v>4</v>
      </c>
      <c r="C64" s="19" t="s">
        <v>74</v>
      </c>
      <c r="D64" s="34">
        <v>42703</v>
      </c>
      <c r="E64" s="28">
        <v>42764</v>
      </c>
      <c r="F64" s="15">
        <v>42746</v>
      </c>
      <c r="G64" s="32">
        <f t="shared" si="6"/>
        <v>-18</v>
      </c>
      <c r="H64" s="7">
        <v>437.88</v>
      </c>
      <c r="I64" s="33">
        <f t="shared" si="3"/>
        <v>-7881.84</v>
      </c>
    </row>
    <row r="65" spans="1:9" ht="24" customHeight="1">
      <c r="A65" s="43" t="s">
        <v>96</v>
      </c>
      <c r="B65" s="8" t="s">
        <v>4</v>
      </c>
      <c r="C65" s="38" t="s">
        <v>88</v>
      </c>
      <c r="D65" s="34">
        <v>42703</v>
      </c>
      <c r="E65" s="28">
        <v>42764</v>
      </c>
      <c r="F65" s="13">
        <v>42746</v>
      </c>
      <c r="G65" s="32">
        <f t="shared" si="6"/>
        <v>-18</v>
      </c>
      <c r="H65" s="7">
        <v>69.54</v>
      </c>
      <c r="I65" s="33">
        <f t="shared" si="3"/>
        <v>-1251.72</v>
      </c>
    </row>
    <row r="66" spans="1:9" ht="24" customHeight="1">
      <c r="A66" s="43" t="s">
        <v>96</v>
      </c>
      <c r="B66" s="8" t="s">
        <v>4</v>
      </c>
      <c r="C66" s="38" t="s">
        <v>73</v>
      </c>
      <c r="D66" s="34">
        <v>42732</v>
      </c>
      <c r="E66" s="28">
        <v>42794</v>
      </c>
      <c r="F66" s="13">
        <v>42746</v>
      </c>
      <c r="G66" s="32">
        <f t="shared" si="6"/>
        <v>-48</v>
      </c>
      <c r="H66" s="7">
        <v>445.3</v>
      </c>
      <c r="I66" s="33">
        <f>+H66*G66</f>
        <v>-21374.4</v>
      </c>
    </row>
    <row r="67" spans="1:9" ht="24" customHeight="1">
      <c r="A67" s="43" t="s">
        <v>96</v>
      </c>
      <c r="B67" s="8" t="s">
        <v>4</v>
      </c>
      <c r="C67" s="38" t="s">
        <v>72</v>
      </c>
      <c r="D67" s="34">
        <v>42732</v>
      </c>
      <c r="E67" s="28">
        <v>42794</v>
      </c>
      <c r="F67" s="13">
        <v>42746</v>
      </c>
      <c r="G67" s="32">
        <f t="shared" si="6"/>
        <v>-48</v>
      </c>
      <c r="H67" s="7">
        <v>69.54</v>
      </c>
      <c r="I67" s="33">
        <f>+H67*G67</f>
        <v>-3337.92</v>
      </c>
    </row>
    <row r="68" spans="1:9" ht="24" customHeight="1">
      <c r="A68" s="43" t="s">
        <v>96</v>
      </c>
      <c r="B68" s="6" t="s">
        <v>8</v>
      </c>
      <c r="C68" s="38" t="s">
        <v>70</v>
      </c>
      <c r="D68" s="34">
        <v>42710</v>
      </c>
      <c r="E68" s="28">
        <v>42748</v>
      </c>
      <c r="F68" s="13">
        <v>42748</v>
      </c>
      <c r="G68" s="32">
        <f>+F68-E68+1</f>
        <v>1</v>
      </c>
      <c r="H68" s="7">
        <v>103.7</v>
      </c>
      <c r="I68" s="33">
        <f>+H68*G68</f>
        <v>103.7</v>
      </c>
    </row>
    <row r="69" spans="1:9" ht="24" customHeight="1">
      <c r="A69" s="43" t="s">
        <v>96</v>
      </c>
      <c r="B69" s="8" t="s">
        <v>65</v>
      </c>
      <c r="C69" s="38" t="s">
        <v>81</v>
      </c>
      <c r="D69" s="34">
        <v>42706</v>
      </c>
      <c r="E69" s="28">
        <v>42734</v>
      </c>
      <c r="F69" s="13">
        <v>42761</v>
      </c>
      <c r="G69" s="32">
        <f>+F69-E69</f>
        <v>27</v>
      </c>
      <c r="H69" s="7">
        <v>41</v>
      </c>
      <c r="I69" s="33">
        <f>+H69*G69</f>
        <v>1107</v>
      </c>
    </row>
    <row r="70" spans="1:9" ht="24" customHeight="1">
      <c r="A70" s="43" t="s">
        <v>96</v>
      </c>
      <c r="B70" s="8" t="s">
        <v>3</v>
      </c>
      <c r="C70" s="24" t="s">
        <v>80</v>
      </c>
      <c r="D70" s="34">
        <v>42734</v>
      </c>
      <c r="E70" s="28">
        <v>42765</v>
      </c>
      <c r="F70" s="12">
        <v>42761</v>
      </c>
      <c r="G70" s="32">
        <f>+F70-E70</f>
        <v>-4</v>
      </c>
      <c r="H70" s="7">
        <v>70.49</v>
      </c>
      <c r="I70" s="33">
        <f>+H70*G70</f>
        <v>-281.96</v>
      </c>
    </row>
    <row r="71" ht="12.75">
      <c r="C71" s="16"/>
    </row>
    <row r="72" spans="3:9" ht="12.75">
      <c r="C72" s="16"/>
      <c r="H72" s="35">
        <f>SUM(H2:H71)</f>
        <v>64884.840000000004</v>
      </c>
      <c r="I72" s="36">
        <f>SUM(I2:I71)</f>
        <v>-650310.11</v>
      </c>
    </row>
    <row r="73" ht="12.75">
      <c r="C73" s="16"/>
    </row>
    <row r="74" ht="12.75">
      <c r="C74" s="16"/>
    </row>
    <row r="75" spans="3:8" ht="12.75">
      <c r="C75" s="16"/>
      <c r="F75" s="47" t="s">
        <v>94</v>
      </c>
      <c r="G75" s="47"/>
      <c r="H75" s="48">
        <f>I72/H72</f>
        <v>-10.02252775841013</v>
      </c>
    </row>
    <row r="76" spans="3:8" ht="12.75">
      <c r="C76" s="16"/>
      <c r="F76" s="47"/>
      <c r="G76" s="47"/>
      <c r="H76" s="48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</sheetData>
  <sheetProtection/>
  <autoFilter ref="B1:I134">
    <sortState ref="B2:I132">
      <sortCondition sortBy="value" ref="D2:D132"/>
    </sortState>
  </autoFilter>
  <mergeCells count="2">
    <mergeCell ref="F75:G76"/>
    <mergeCell ref="H75:H76"/>
  </mergeCell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1"/>
    </sheetView>
  </sheetViews>
  <sheetFormatPr defaultColWidth="9.140625" defaultRowHeight="12.75"/>
  <cols>
    <col min="8" max="8" width="10.00390625" style="0" bestFit="1" customWidth="1"/>
  </cols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Gal2</cp:lastModifiedBy>
  <cp:lastPrinted>2017-02-28T14:10:13Z</cp:lastPrinted>
  <dcterms:modified xsi:type="dcterms:W3CDTF">2018-04-20T10:45:53Z</dcterms:modified>
  <cp:category/>
  <cp:version/>
  <cp:contentType/>
  <cp:contentStatus/>
</cp:coreProperties>
</file>